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45769\OneDrive - CME Group\Desktop\"/>
    </mc:Choice>
  </mc:AlternateContent>
  <xr:revisionPtr revIDLastSave="0" documentId="8_{6EF5F9F2-5E5E-4D71-A0BA-2387A6CC0514}" xr6:coauthVersionLast="47" xr6:coauthVersionMax="47" xr10:uidLastSave="{00000000-0000-0000-0000-000000000000}"/>
  <bookViews>
    <workbookView xWindow="1440" yWindow="1440" windowWidth="19200" windowHeight="10073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" l="1"/>
  <c r="K30" i="1"/>
  <c r="K32" i="1" s="1"/>
  <c r="K29" i="1"/>
  <c r="Q26" i="1"/>
  <c r="N26" i="1"/>
  <c r="K33" i="1" l="1"/>
  <c r="B32" i="1"/>
  <c r="B31" i="1"/>
  <c r="B30" i="1"/>
  <c r="B29" i="1"/>
  <c r="H26" i="1"/>
  <c r="E26" i="1"/>
  <c r="B33" i="1" l="1"/>
</calcChain>
</file>

<file path=xl/sharedStrings.xml><?xml version="1.0" encoding="utf-8"?>
<sst xmlns="http://schemas.openxmlformats.org/spreadsheetml/2006/main" count="49" uniqueCount="24">
  <si>
    <t>Rough Rice Price ($/cwt.)</t>
  </si>
  <si>
    <t>Milling Yield Percentage</t>
  </si>
  <si>
    <t>Head Rice Percentage</t>
  </si>
  <si>
    <t>Head Rice Prem (Disc)</t>
  </si>
  <si>
    <t>Head Rice</t>
  </si>
  <si>
    <t>Broken Rice</t>
  </si>
  <si>
    <t>Broken Rice Prem (Disc)</t>
  </si>
  <si>
    <t>mean for USDA-CCC loan rates for head rice and broken kernels over the past five years.  The trimmed</t>
  </si>
  <si>
    <t>mean from the past five years will be calculated by discarding the lowest and highest values and taking</t>
  </si>
  <si>
    <t>USDA Loan Rates for Rough Rice</t>
  </si>
  <si>
    <t>Year</t>
  </si>
  <si>
    <t>Whole Kernel (Head Rice)</t>
  </si>
  <si>
    <t>(Loan Rate)</t>
  </si>
  <si>
    <t>(20%Tr Mean)</t>
  </si>
  <si>
    <t>(20% Tr Mean)</t>
  </si>
  <si>
    <t>Receipt Invoice Price ($.cwt.)</t>
  </si>
  <si>
    <t>Milling Yield Differentials Based On: Premiums and discounts determined from the trimmed</t>
  </si>
  <si>
    <t xml:space="preserve">the mean of the three remaining values.  </t>
  </si>
  <si>
    <t>Average:</t>
  </si>
  <si>
    <t xml:space="preserve">To calculate the receipt invoice price, please fill in the Rough Rice Price, Milling Yield Percentage, and Head Rice Percentage (yellow boxes) from your shipping certificate. </t>
  </si>
  <si>
    <t>2024 LOAN RATE BEGINNING 9/3/2024:</t>
  </si>
  <si>
    <t>2024 LOAN RATE RULES BEGINNING 9/3/2024</t>
  </si>
  <si>
    <t>2025 LOAN RATE RULES BEGINNING 9/2/2025</t>
  </si>
  <si>
    <t>2025 LOAN RATE BEGINNING 9/2/2025: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</si>
</sst>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"/>
    <numFmt numFmtId="165" formatCode="_([$$-409]* #,##0.00_);_([$$-409]* \(#,##0.00\);_([$$-409]* &quot;-&quot;??_);_(@_)"/>
    <numFmt numFmtId="166" formatCode="&quot;$&quot;#,##0.00"/>
    <numFmt numFmtId="167" formatCode="&quot;$&quot;#,##0.00000"/>
    <numFmt numFmtId="168" formatCode="&quot;$&quot;#,##0.0000"/>
    <numFmt numFmtId="169" formatCode="&quot;$&quot;#,##0.0000_);\(&quot;$&quot;#,##0.00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9" fontId="0" fillId="2" borderId="0" xfId="0" applyNumberFormat="1" applyFill="1"/>
    <xf numFmtId="44" fontId="0" fillId="0" borderId="0" xfId="0" applyNumberFormat="1"/>
    <xf numFmtId="165" fontId="0" fillId="0" borderId="0" xfId="0" applyNumberFormat="1"/>
    <xf numFmtId="44" fontId="1" fillId="0" borderId="0" xfId="1" applyFont="1"/>
    <xf numFmtId="0" fontId="2" fillId="0" borderId="0" xfId="0" applyFont="1"/>
    <xf numFmtId="164" fontId="0" fillId="2" borderId="0" xfId="0" applyNumberFormat="1" applyFill="1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1" xfId="0" applyBorder="1"/>
    <xf numFmtId="8" fontId="0" fillId="0" borderId="2" xfId="0" applyNumberFormat="1" applyBorder="1"/>
    <xf numFmtId="8" fontId="0" fillId="0" borderId="3" xfId="0" applyNumberFormat="1" applyBorder="1"/>
    <xf numFmtId="0" fontId="0" fillId="3" borderId="0" xfId="0" applyFill="1"/>
    <xf numFmtId="9" fontId="0" fillId="3" borderId="0" xfId="0" applyNumberFormat="1" applyFill="1"/>
    <xf numFmtId="0" fontId="2" fillId="0" borderId="0" xfId="0" applyFont="1" applyAlignment="1">
      <alignment horizontal="centerContinuous"/>
    </xf>
    <xf numFmtId="0" fontId="0" fillId="0" borderId="0" xfId="0" applyAlignment="1"/>
    <xf numFmtId="0" fontId="3" fillId="0" borderId="0" xfId="0" applyFont="1" applyAlignment="1">
      <alignment horizontal="left"/>
    </xf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6" fontId="0" fillId="0" borderId="0" xfId="0" applyNumberFormat="1"/>
    <xf numFmtId="166" fontId="0" fillId="0" borderId="11" xfId="0" applyNumberFormat="1" applyBorder="1"/>
    <xf numFmtId="166" fontId="0" fillId="0" borderId="12" xfId="0" applyNumberFormat="1" applyBorder="1"/>
    <xf numFmtId="166" fontId="0" fillId="0" borderId="13" xfId="0" applyNumberFormat="1" applyBorder="1"/>
    <xf numFmtId="166" fontId="0" fillId="0" borderId="14" xfId="0" applyNumberFormat="1" applyBorder="1"/>
    <xf numFmtId="166" fontId="0" fillId="0" borderId="0" xfId="0" applyNumberFormat="1" applyBorder="1"/>
    <xf numFmtId="0" fontId="0" fillId="0" borderId="10" xfId="0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7" fontId="0" fillId="0" borderId="0" xfId="0" applyNumberFormat="1"/>
    <xf numFmtId="0" fontId="0" fillId="0" borderId="0" xfId="0" applyBorder="1"/>
    <xf numFmtId="8" fontId="0" fillId="0" borderId="0" xfId="0" applyNumberFormat="1" applyBorder="1"/>
    <xf numFmtId="168" fontId="0" fillId="3" borderId="0" xfId="0" applyNumberFormat="1" applyFont="1" applyFill="1"/>
    <xf numFmtId="168" fontId="0" fillId="3" borderId="0" xfId="0" applyNumberFormat="1" applyFill="1"/>
    <xf numFmtId="168" fontId="0" fillId="0" borderId="0" xfId="0" applyNumberFormat="1"/>
    <xf numFmtId="168" fontId="0" fillId="3" borderId="1" xfId="0" applyNumberFormat="1" applyFill="1" applyBorder="1"/>
    <xf numFmtId="168" fontId="0" fillId="3" borderId="3" xfId="0" applyNumberFormat="1" applyFill="1" applyBorder="1"/>
    <xf numFmtId="169" fontId="0" fillId="3" borderId="0" xfId="0" applyNumberFormat="1" applyFont="1" applyFill="1"/>
    <xf numFmtId="169" fontId="0" fillId="3" borderId="0" xfId="0" applyNumberFormat="1" applyFill="1"/>
    <xf numFmtId="169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selection activeCell="A4" sqref="A4"/>
    </sheetView>
  </sheetViews>
  <sheetFormatPr defaultRowHeight="14.35" x14ac:dyDescent="0.5"/>
  <cols>
    <col min="1" max="1" width="35.8203125" customWidth="1"/>
    <col min="2" max="2" width="9.8203125" customWidth="1"/>
    <col min="3" max="3" width="6" customWidth="1"/>
    <col min="4" max="4" width="12.3515625" customWidth="1"/>
    <col min="5" max="5" width="15.64453125" customWidth="1"/>
    <col min="6" max="6" width="6" customWidth="1"/>
    <col min="7" max="7" width="12.3515625" customWidth="1"/>
    <col min="8" max="8" width="15.64453125" customWidth="1"/>
    <col min="9" max="9" width="13.17578125" bestFit="1" customWidth="1"/>
    <col min="10" max="10" width="35.8203125" customWidth="1"/>
    <col min="11" max="11" width="9.8203125" customWidth="1"/>
    <col min="12" max="12" width="6" customWidth="1"/>
    <col min="13" max="13" width="12.3515625" customWidth="1"/>
    <col min="14" max="14" width="15.64453125" customWidth="1"/>
    <col min="15" max="15" width="6" customWidth="1"/>
    <col min="16" max="16" width="12.3515625" customWidth="1"/>
    <col min="17" max="17" width="15.64453125" customWidth="1"/>
    <col min="18" max="18" width="13.52734375" bestFit="1" customWidth="1"/>
  </cols>
  <sheetData>
    <row r="1" spans="1:18" ht="20.7" x14ac:dyDescent="0.7">
      <c r="A1" s="21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x14ac:dyDescent="0.5">
      <c r="A3" s="5" t="s">
        <v>23</v>
      </c>
      <c r="J3" s="5" t="s">
        <v>20</v>
      </c>
    </row>
    <row r="4" spans="1:18" x14ac:dyDescent="0.5">
      <c r="A4" s="5"/>
      <c r="J4" s="5"/>
    </row>
    <row r="5" spans="1:18" x14ac:dyDescent="0.5">
      <c r="A5" t="s">
        <v>0</v>
      </c>
      <c r="B5" s="6">
        <v>12</v>
      </c>
      <c r="J5" t="s">
        <v>0</v>
      </c>
      <c r="K5" s="6">
        <v>12</v>
      </c>
    </row>
    <row r="6" spans="1:18" x14ac:dyDescent="0.5">
      <c r="A6" t="s">
        <v>1</v>
      </c>
      <c r="B6" s="1">
        <v>0.7</v>
      </c>
      <c r="J6" t="s">
        <v>1</v>
      </c>
      <c r="K6" s="1">
        <v>0.7</v>
      </c>
    </row>
    <row r="7" spans="1:18" x14ac:dyDescent="0.5">
      <c r="A7" t="s">
        <v>2</v>
      </c>
      <c r="B7" s="1">
        <v>0.57999999999999996</v>
      </c>
      <c r="J7" t="s">
        <v>2</v>
      </c>
      <c r="K7" s="1">
        <v>0.57999999999999996</v>
      </c>
    </row>
    <row r="10" spans="1:18" x14ac:dyDescent="0.5">
      <c r="A10" t="s">
        <v>16</v>
      </c>
      <c r="J10" t="s">
        <v>16</v>
      </c>
    </row>
    <row r="11" spans="1:18" x14ac:dyDescent="0.5">
      <c r="A11" t="s">
        <v>7</v>
      </c>
      <c r="J11" t="s">
        <v>7</v>
      </c>
    </row>
    <row r="12" spans="1:18" x14ac:dyDescent="0.5">
      <c r="A12" t="s">
        <v>8</v>
      </c>
      <c r="J12" t="s">
        <v>8</v>
      </c>
    </row>
    <row r="13" spans="1:18" x14ac:dyDescent="0.5">
      <c r="A13" t="s">
        <v>17</v>
      </c>
      <c r="J13" t="s">
        <v>17</v>
      </c>
    </row>
    <row r="15" spans="1:18" x14ac:dyDescent="0.5">
      <c r="B15" s="7" t="s">
        <v>9</v>
      </c>
      <c r="C15" s="8"/>
      <c r="D15" s="8"/>
      <c r="E15" s="8"/>
      <c r="F15" s="8"/>
      <c r="G15" s="8"/>
      <c r="H15" s="9"/>
      <c r="K15" s="7" t="s">
        <v>9</v>
      </c>
      <c r="L15" s="8"/>
      <c r="M15" s="8"/>
      <c r="N15" s="8"/>
      <c r="O15" s="8"/>
      <c r="P15" s="8"/>
      <c r="Q15" s="9"/>
    </row>
    <row r="16" spans="1:18" x14ac:dyDescent="0.5">
      <c r="B16" s="10" t="s">
        <v>10</v>
      </c>
      <c r="C16" s="10"/>
      <c r="D16" s="7" t="s">
        <v>11</v>
      </c>
      <c r="E16" s="8"/>
      <c r="F16" s="13"/>
      <c r="G16" s="8" t="s">
        <v>5</v>
      </c>
      <c r="H16" s="9"/>
      <c r="K16" s="10" t="s">
        <v>10</v>
      </c>
      <c r="L16" s="10"/>
      <c r="M16" s="7" t="s">
        <v>11</v>
      </c>
      <c r="N16" s="8"/>
      <c r="O16" s="13"/>
      <c r="P16" s="8" t="s">
        <v>5</v>
      </c>
      <c r="Q16" s="9"/>
    </row>
    <row r="17" spans="1:17" x14ac:dyDescent="0.5">
      <c r="B17" s="11"/>
      <c r="C17" s="11"/>
      <c r="D17" s="34" t="s">
        <v>12</v>
      </c>
      <c r="E17" s="35" t="s">
        <v>13</v>
      </c>
      <c r="F17" s="35"/>
      <c r="G17" s="35" t="s">
        <v>12</v>
      </c>
      <c r="H17" s="36" t="s">
        <v>14</v>
      </c>
      <c r="K17" s="11"/>
      <c r="L17" s="11"/>
      <c r="M17" s="34" t="s">
        <v>12</v>
      </c>
      <c r="N17" s="35" t="s">
        <v>13</v>
      </c>
      <c r="O17" s="35"/>
      <c r="P17" s="35" t="s">
        <v>12</v>
      </c>
      <c r="Q17" s="36" t="s">
        <v>14</v>
      </c>
    </row>
    <row r="18" spans="1:17" x14ac:dyDescent="0.5">
      <c r="B18" s="11"/>
      <c r="C18" s="11"/>
      <c r="D18" s="22"/>
      <c r="E18" s="23"/>
      <c r="F18" s="23"/>
      <c r="G18" s="23"/>
      <c r="H18" s="24"/>
      <c r="K18" s="11"/>
      <c r="L18" s="11"/>
      <c r="M18" s="22"/>
      <c r="N18" s="23"/>
      <c r="O18" s="23"/>
      <c r="P18" s="23"/>
      <c r="Q18" s="24"/>
    </row>
    <row r="19" spans="1:17" x14ac:dyDescent="0.5">
      <c r="B19" s="11">
        <v>2025</v>
      </c>
      <c r="C19" s="32"/>
      <c r="D19" s="25">
        <v>11.03</v>
      </c>
      <c r="E19" s="31"/>
      <c r="F19" s="26"/>
      <c r="G19" s="26">
        <v>7.81</v>
      </c>
      <c r="H19" s="27"/>
      <c r="K19" s="11">
        <v>2024</v>
      </c>
      <c r="L19" s="32"/>
      <c r="M19" s="25">
        <v>11.06</v>
      </c>
      <c r="N19" s="31">
        <v>11.06</v>
      </c>
      <c r="O19" s="26"/>
      <c r="P19" s="26">
        <v>7.31</v>
      </c>
      <c r="Q19" s="27"/>
    </row>
    <row r="20" spans="1:17" x14ac:dyDescent="0.5">
      <c r="B20" s="11">
        <v>2024</v>
      </c>
      <c r="C20" s="32"/>
      <c r="D20" s="25">
        <v>11.06</v>
      </c>
      <c r="E20" s="31">
        <v>11.06</v>
      </c>
      <c r="F20" s="26"/>
      <c r="G20" s="26">
        <v>7.31</v>
      </c>
      <c r="H20" s="27">
        <v>7.31</v>
      </c>
      <c r="K20" s="11">
        <v>2023</v>
      </c>
      <c r="L20" s="32"/>
      <c r="M20" s="25">
        <v>11.15</v>
      </c>
      <c r="N20" s="31"/>
      <c r="O20" s="26"/>
      <c r="P20" s="26">
        <v>6.74</v>
      </c>
      <c r="Q20" s="27">
        <v>6.74</v>
      </c>
    </row>
    <row r="21" spans="1:17" x14ac:dyDescent="0.5">
      <c r="B21" s="11">
        <v>2023</v>
      </c>
      <c r="C21" s="32"/>
      <c r="D21" s="25">
        <v>11.15</v>
      </c>
      <c r="E21" s="31"/>
      <c r="F21" s="26"/>
      <c r="G21" s="26">
        <v>6.74</v>
      </c>
      <c r="H21" s="27">
        <v>6.74</v>
      </c>
      <c r="K21" s="11">
        <v>2022</v>
      </c>
      <c r="L21" s="32"/>
      <c r="M21" s="25">
        <v>11.13</v>
      </c>
      <c r="N21" s="31">
        <v>11.13</v>
      </c>
      <c r="O21" s="26"/>
      <c r="P21" s="26">
        <v>6.47</v>
      </c>
      <c r="Q21" s="27">
        <v>6.47</v>
      </c>
    </row>
    <row r="22" spans="1:17" x14ac:dyDescent="0.5">
      <c r="B22" s="11">
        <v>2022</v>
      </c>
      <c r="C22" s="32"/>
      <c r="D22" s="25">
        <v>11.13</v>
      </c>
      <c r="E22" s="31">
        <v>11.13</v>
      </c>
      <c r="F22" s="26"/>
      <c r="G22" s="26">
        <v>6.47</v>
      </c>
      <c r="H22" s="27"/>
      <c r="K22" s="11">
        <v>2021</v>
      </c>
      <c r="L22" s="32"/>
      <c r="M22" s="25">
        <v>11.06</v>
      </c>
      <c r="N22" s="31"/>
      <c r="O22" s="26"/>
      <c r="P22" s="26">
        <v>6.76</v>
      </c>
      <c r="Q22" s="27">
        <v>6.76</v>
      </c>
    </row>
    <row r="23" spans="1:17" x14ac:dyDescent="0.5">
      <c r="B23" s="12">
        <v>2021</v>
      </c>
      <c r="C23" s="33"/>
      <c r="D23" s="28">
        <v>11.06</v>
      </c>
      <c r="E23" s="29">
        <v>11.06</v>
      </c>
      <c r="F23" s="29"/>
      <c r="G23" s="29">
        <v>6.76</v>
      </c>
      <c r="H23" s="30">
        <v>6.76</v>
      </c>
      <c r="K23" s="12">
        <v>2020</v>
      </c>
      <c r="L23" s="33"/>
      <c r="M23" s="28">
        <v>11.1</v>
      </c>
      <c r="N23" s="29">
        <v>11.1</v>
      </c>
      <c r="O23" s="29"/>
      <c r="P23" s="29">
        <v>6.45</v>
      </c>
      <c r="Q23" s="30"/>
    </row>
    <row r="24" spans="1:17" x14ac:dyDescent="0.5">
      <c r="D24" s="3"/>
      <c r="E24" s="3"/>
      <c r="G24" s="4"/>
      <c r="H24" s="4"/>
      <c r="M24" s="3"/>
      <c r="N24" s="3"/>
      <c r="P24" s="4"/>
      <c r="Q24" s="4"/>
    </row>
    <row r="25" spans="1:17" x14ac:dyDescent="0.5">
      <c r="G25" s="2"/>
      <c r="P25" s="2"/>
    </row>
    <row r="26" spans="1:17" x14ac:dyDescent="0.5">
      <c r="D26" s="14" t="s">
        <v>18</v>
      </c>
      <c r="E26" s="15">
        <f>AVERAGE(E19:E23)</f>
        <v>11.083333333333334</v>
      </c>
      <c r="F26" s="13"/>
      <c r="G26" s="13" t="s">
        <v>18</v>
      </c>
      <c r="H26" s="16">
        <f>AVERAGE(H19:H23)</f>
        <v>6.9366666666666674</v>
      </c>
      <c r="M26" s="14" t="s">
        <v>18</v>
      </c>
      <c r="N26" s="15">
        <f>AVERAGE(N19:N23)</f>
        <v>11.096666666666666</v>
      </c>
      <c r="O26" s="13"/>
      <c r="P26" s="13" t="s">
        <v>18</v>
      </c>
      <c r="Q26" s="16">
        <f>AVERAGE(Q19:Q23)</f>
        <v>6.6566666666666663</v>
      </c>
    </row>
    <row r="27" spans="1:17" x14ac:dyDescent="0.5">
      <c r="D27" s="38"/>
      <c r="E27" s="39">
        <v>11.08</v>
      </c>
      <c r="F27" s="38"/>
      <c r="G27" s="38"/>
      <c r="H27" s="39">
        <v>6.94</v>
      </c>
      <c r="M27" s="38"/>
      <c r="N27" s="39">
        <v>11.1</v>
      </c>
      <c r="O27" s="38"/>
      <c r="P27" s="38"/>
      <c r="Q27" s="39">
        <v>6.66</v>
      </c>
    </row>
    <row r="28" spans="1:17" x14ac:dyDescent="0.5">
      <c r="A28" s="5" t="s">
        <v>22</v>
      </c>
      <c r="J28" s="5" t="s">
        <v>21</v>
      </c>
    </row>
    <row r="29" spans="1:17" x14ac:dyDescent="0.5">
      <c r="A29" s="17" t="s">
        <v>4</v>
      </c>
      <c r="B29" s="18">
        <f>B7</f>
        <v>0.57999999999999996</v>
      </c>
      <c r="E29" s="37"/>
      <c r="J29" s="17" t="s">
        <v>4</v>
      </c>
      <c r="K29" s="18">
        <f>K7</f>
        <v>0.57999999999999996</v>
      </c>
      <c r="N29" s="37"/>
    </row>
    <row r="30" spans="1:17" x14ac:dyDescent="0.5">
      <c r="A30" s="17" t="s">
        <v>5</v>
      </c>
      <c r="B30" s="18">
        <f>B6-B7</f>
        <v>0.12</v>
      </c>
      <c r="J30" s="17" t="s">
        <v>5</v>
      </c>
      <c r="K30" s="18">
        <f>K6-K7</f>
        <v>0.12</v>
      </c>
    </row>
    <row r="31" spans="1:17" s="42" customFormat="1" x14ac:dyDescent="0.5">
      <c r="A31" s="40" t="s">
        <v>3</v>
      </c>
      <c r="B31" s="41">
        <f>(B29-0.55)*E27</f>
        <v>0.33239999999999909</v>
      </c>
      <c r="J31" s="40" t="s">
        <v>3</v>
      </c>
      <c r="K31" s="41">
        <f>(K29-0.55)*N27</f>
        <v>0.33299999999999907</v>
      </c>
    </row>
    <row r="32" spans="1:17" s="47" customFormat="1" x14ac:dyDescent="0.5">
      <c r="A32" s="45" t="s">
        <v>6</v>
      </c>
      <c r="B32" s="46">
        <f>(B30-0.15)*H27</f>
        <v>-0.2082</v>
      </c>
      <c r="J32" s="45" t="s">
        <v>6</v>
      </c>
      <c r="K32" s="46">
        <f>(K30-0.15)*Q27</f>
        <v>-0.19980000000000001</v>
      </c>
    </row>
    <row r="33" spans="1:11" s="42" customFormat="1" x14ac:dyDescent="0.5">
      <c r="A33" s="43" t="s">
        <v>15</v>
      </c>
      <c r="B33" s="44">
        <f>B5+B31+B32</f>
        <v>12.1242</v>
      </c>
      <c r="J33" s="43" t="s">
        <v>15</v>
      </c>
      <c r="K33" s="44">
        <f>K5+K31+K32</f>
        <v>12.133199999999999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6"/>
  <sheetViews>
    <sheetView workbookViewId="0">
      <selection activeCell="M14" sqref="M14"/>
    </sheetView>
  </sheetViews>
  <sheetFormatPr defaultColWidth="8.8203125" defaultRowHeight="14.35" x14ac:dyDescent="0.5"/>
  <cols>
    <col min="1" max="16384" width="8.8203125" style="20"/>
  </cols>
  <sheetData>
    <row r="6" spans="13:13" x14ac:dyDescent="0.5">
      <c r="M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CME Group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FSEA50</dc:creator>
  <cp:lastModifiedBy>Singh, Abigail</cp:lastModifiedBy>
  <dcterms:created xsi:type="dcterms:W3CDTF">2010-10-21T15:03:44Z</dcterms:created>
  <dcterms:modified xsi:type="dcterms:W3CDTF">2025-03-27T21:21:04Z</dcterms:modified>
</cp:coreProperties>
</file>